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\kanzlei\Knowledge Management\Projekt Term Sheet Template\"/>
    </mc:Choice>
  </mc:AlternateContent>
  <bookViews>
    <workbookView xWindow="0" yWindow="0" windowWidth="28800" windowHeight="124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4" i="1"/>
  <c r="G11" i="1"/>
  <c r="B10" i="1"/>
  <c r="C7" i="1" s="1"/>
  <c r="G7" i="1"/>
  <c r="G6" i="1"/>
  <c r="G5" i="1"/>
  <c r="J20" i="1" l="1"/>
  <c r="G15" i="1" s="1"/>
  <c r="F8" i="1"/>
  <c r="F9" i="1"/>
  <c r="G9" i="1" s="1"/>
  <c r="C6" i="1"/>
  <c r="C5" i="1"/>
  <c r="C10" i="1" s="1"/>
  <c r="C12" i="1" s="1"/>
  <c r="B12" i="1"/>
  <c r="J21" i="1" s="1"/>
  <c r="F10" i="1" l="1"/>
  <c r="F12" i="1" s="1"/>
  <c r="G8" i="1"/>
  <c r="D5" i="1"/>
  <c r="D11" i="1"/>
  <c r="D6" i="1"/>
  <c r="D7" i="1"/>
  <c r="D10" i="1" l="1"/>
  <c r="D12" i="1" s="1"/>
  <c r="G10" i="1"/>
  <c r="G12" i="1" l="1"/>
  <c r="H5" i="1"/>
  <c r="H7" i="1"/>
  <c r="H6" i="1"/>
  <c r="H9" i="1"/>
  <c r="H8" i="1"/>
  <c r="H10" i="1" l="1"/>
  <c r="H12" i="1" s="1"/>
  <c r="I7" i="1"/>
  <c r="I5" i="1"/>
  <c r="I6" i="1"/>
  <c r="I11" i="1"/>
  <c r="I9" i="1"/>
  <c r="I8" i="1"/>
  <c r="I10" i="1" l="1"/>
  <c r="I12" i="1" s="1"/>
</calcChain>
</file>

<file path=xl/sharedStrings.xml><?xml version="1.0" encoding="utf-8"?>
<sst xmlns="http://schemas.openxmlformats.org/spreadsheetml/2006/main" count="26" uniqueCount="24">
  <si>
    <t>Incorporation</t>
  </si>
  <si>
    <t>Financing Round</t>
  </si>
  <si>
    <t>Common Shares</t>
  </si>
  <si>
    <t>% (Non diluted)</t>
  </si>
  <si>
    <t>% (Fully diluted)</t>
  </si>
  <si>
    <t>Investment Amount</t>
  </si>
  <si>
    <t>Investor Shares</t>
  </si>
  <si>
    <t>Total Shares</t>
  </si>
  <si>
    <t>Founder 1</t>
  </si>
  <si>
    <t>Founder 2</t>
  </si>
  <si>
    <t>Founder 3</t>
  </si>
  <si>
    <t>Investor A</t>
  </si>
  <si>
    <t>Investor B</t>
  </si>
  <si>
    <t>Share Capital Registered</t>
  </si>
  <si>
    <t>ESOP</t>
  </si>
  <si>
    <t>Share Capital Fully Diluted</t>
  </si>
  <si>
    <t>Pre-money Valuation:</t>
  </si>
  <si>
    <t>Investment Amount:</t>
  </si>
  <si>
    <r>
      <t>Share Price</t>
    </r>
    <r>
      <rPr>
        <vertAlign val="superscript"/>
        <sz val="11"/>
        <color theme="1"/>
        <rFont val="Calibri"/>
        <family val="2"/>
      </rPr>
      <t>1)</t>
    </r>
    <r>
      <rPr>
        <sz val="11"/>
        <color theme="1"/>
        <rFont val="Calibri"/>
        <family val="2"/>
      </rPr>
      <t>:</t>
    </r>
  </si>
  <si>
    <r>
      <rPr>
        <i/>
        <vertAlign val="superscript"/>
        <sz val="11"/>
        <color theme="1"/>
        <rFont val="Calibri"/>
        <family val="2"/>
        <scheme val="minor"/>
      </rPr>
      <t>1)</t>
    </r>
    <r>
      <rPr>
        <i/>
        <sz val="11"/>
        <color theme="1"/>
        <rFont val="Calibri"/>
        <family val="2"/>
        <scheme val="minor"/>
      </rPr>
      <t xml:space="preserve"> Note:</t>
    </r>
  </si>
  <si>
    <t xml:space="preserve">a) Share Price is based on the registered share capital: </t>
  </si>
  <si>
    <t>b) Share Price is based on the fully diluted share capital:</t>
  </si>
  <si>
    <t>Cap Table [XY] GmbH</t>
  </si>
  <si>
    <t xml:space="preserve">In case an ESOP is in place, there are two different ways to calculate the share price to be paid by the investor for EUR 1 of the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</si>
</sst>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 ;[Red]\-#,##0\ "/>
    <numFmt numFmtId="165" formatCode="#,##0.0_ ;[Red]\-#,##0.0\ "/>
    <numFmt numFmtId="166" formatCode="_-* #,##0_-;\-* #,##0_-;_-* &quot;-&quot;??_-;_-@"/>
    <numFmt numFmtId="167" formatCode="_-* #,##0.00_-;\-* #,##0.00_-;_-* &quot;-&quot;??_-;_-@"/>
    <numFmt numFmtId="170" formatCode="#,##0.00\ &quot;€&quot;"/>
    <numFmt numFmtId="171" formatCode="_-* #,##0.00\ _€_-;\-* #,##0.00\ _€_-;_-* &quot;-&quot;??\ _€_-;_-@_-"/>
    <numFmt numFmtId="172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i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64" fontId="5" fillId="0" borderId="6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164" fontId="5" fillId="0" borderId="8" xfId="0" applyNumberFormat="1" applyFont="1" applyBorder="1"/>
    <xf numFmtId="10" fontId="5" fillId="0" borderId="9" xfId="1" applyNumberFormat="1" applyFont="1" applyBorder="1"/>
    <xf numFmtId="1" fontId="5" fillId="0" borderId="4" xfId="0" applyNumberFormat="1" applyFont="1" applyBorder="1"/>
    <xf numFmtId="1" fontId="5" fillId="0" borderId="0" xfId="0" applyNumberFormat="1" applyFont="1" applyBorder="1"/>
    <xf numFmtId="164" fontId="5" fillId="0" borderId="0" xfId="0" applyNumberFormat="1" applyFont="1" applyBorder="1"/>
    <xf numFmtId="10" fontId="5" fillId="0" borderId="0" xfId="0" applyNumberFormat="1" applyFont="1" applyBorder="1"/>
    <xf numFmtId="10" fontId="5" fillId="0" borderId="10" xfId="0" applyNumberFormat="1" applyFont="1" applyBorder="1"/>
    <xf numFmtId="164" fontId="5" fillId="0" borderId="4" xfId="0" applyNumberFormat="1" applyFont="1" applyBorder="1"/>
    <xf numFmtId="10" fontId="5" fillId="0" borderId="0" xfId="1" applyNumberFormat="1" applyFont="1" applyBorder="1"/>
    <xf numFmtId="164" fontId="5" fillId="0" borderId="4" xfId="0" applyNumberFormat="1" applyFont="1" applyFill="1" applyBorder="1"/>
    <xf numFmtId="164" fontId="5" fillId="0" borderId="5" xfId="0" applyNumberFormat="1" applyFont="1" applyFill="1" applyBorder="1"/>
    <xf numFmtId="164" fontId="5" fillId="0" borderId="6" xfId="0" applyNumberFormat="1" applyFont="1" applyBorder="1"/>
    <xf numFmtId="10" fontId="5" fillId="0" borderId="6" xfId="0" applyNumberFormat="1" applyFont="1" applyBorder="1"/>
    <xf numFmtId="10" fontId="5" fillId="0" borderId="7" xfId="0" applyNumberFormat="1" applyFont="1" applyBorder="1"/>
    <xf numFmtId="164" fontId="8" fillId="0" borderId="4" xfId="0" applyNumberFormat="1" applyFont="1" applyBorder="1"/>
    <xf numFmtId="10" fontId="8" fillId="0" borderId="0" xfId="1" applyNumberFormat="1" applyFont="1" applyBorder="1"/>
    <xf numFmtId="165" fontId="8" fillId="0" borderId="4" xfId="0" applyNumberFormat="1" applyFont="1" applyFill="1" applyBorder="1"/>
    <xf numFmtId="165" fontId="8" fillId="0" borderId="0" xfId="0" applyNumberFormat="1" applyFont="1" applyBorder="1"/>
    <xf numFmtId="164" fontId="8" fillId="0" borderId="0" xfId="0" applyNumberFormat="1" applyFont="1" applyBorder="1"/>
    <xf numFmtId="10" fontId="9" fillId="0" borderId="0" xfId="0" applyNumberFormat="1" applyFont="1" applyBorder="1"/>
    <xf numFmtId="10" fontId="8" fillId="0" borderId="7" xfId="0" applyNumberFormat="1" applyFont="1" applyBorder="1"/>
    <xf numFmtId="0" fontId="5" fillId="0" borderId="11" xfId="0" applyFont="1" applyBorder="1"/>
    <xf numFmtId="164" fontId="5" fillId="0" borderId="12" xfId="0" applyNumberFormat="1" applyFont="1" applyBorder="1"/>
    <xf numFmtId="9" fontId="5" fillId="0" borderId="13" xfId="1" applyFont="1" applyBorder="1"/>
    <xf numFmtId="164" fontId="5" fillId="0" borderId="11" xfId="0" applyNumberFormat="1" applyFont="1" applyFill="1" applyBorder="1"/>
    <xf numFmtId="164" fontId="5" fillId="0" borderId="14" xfId="0" applyNumberFormat="1" applyFont="1" applyBorder="1"/>
    <xf numFmtId="10" fontId="5" fillId="0" borderId="14" xfId="0" applyNumberFormat="1" applyFont="1" applyBorder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5" fontId="5" fillId="0" borderId="0" xfId="0" applyNumberFormat="1" applyFont="1" applyBorder="1"/>
    <xf numFmtId="164" fontId="5" fillId="0" borderId="10" xfId="0" applyNumberFormat="1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2" fontId="5" fillId="0" borderId="0" xfId="0" applyNumberFormat="1" applyFont="1" applyBorder="1"/>
    <xf numFmtId="167" fontId="5" fillId="0" borderId="0" xfId="0" applyNumberFormat="1" applyFont="1" applyBorder="1"/>
    <xf numFmtId="0" fontId="5" fillId="0" borderId="5" xfId="0" applyFont="1" applyBorder="1"/>
    <xf numFmtId="2" fontId="5" fillId="0" borderId="6" xfId="0" applyNumberFormat="1" applyFont="1" applyBorder="1"/>
    <xf numFmtId="166" fontId="5" fillId="0" borderId="6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10" fillId="0" borderId="0" xfId="0" applyFont="1"/>
    <xf numFmtId="49" fontId="10" fillId="0" borderId="0" xfId="0" applyNumberFormat="1" applyFont="1"/>
    <xf numFmtId="166" fontId="0" fillId="0" borderId="0" xfId="0" applyNumberFormat="1"/>
    <xf numFmtId="170" fontId="10" fillId="0" borderId="0" xfId="0" applyNumberFormat="1" applyFont="1"/>
    <xf numFmtId="0" fontId="8" fillId="0" borderId="4" xfId="0" applyFont="1" applyBorder="1"/>
    <xf numFmtId="0" fontId="5" fillId="0" borderId="10" xfId="0" applyFont="1" applyBorder="1" applyAlignment="1">
      <alignment horizontal="center" wrapText="1"/>
    </xf>
    <xf numFmtId="10" fontId="5" fillId="0" borderId="16" xfId="0" applyNumberFormat="1" applyFont="1" applyBorder="1"/>
    <xf numFmtId="10" fontId="8" fillId="0" borderId="10" xfId="0" applyNumberFormat="1" applyFont="1" applyBorder="1"/>
    <xf numFmtId="0" fontId="7" fillId="0" borderId="0" xfId="0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0" fillId="0" borderId="0" xfId="0" applyFont="1"/>
    <xf numFmtId="10" fontId="5" fillId="0" borderId="15" xfId="0" applyNumberFormat="1" applyFont="1" applyBorder="1"/>
    <xf numFmtId="164" fontId="0" fillId="0" borderId="0" xfId="0" applyNumberFormat="1"/>
    <xf numFmtId="164" fontId="0" fillId="0" borderId="0" xfId="0" applyNumberFormat="1" applyFont="1"/>
    <xf numFmtId="171" fontId="0" fillId="0" borderId="0" xfId="0" applyNumberFormat="1" applyFont="1"/>
    <xf numFmtId="172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E19" sqref="E19"/>
    </sheetView>
  </sheetViews>
  <sheetFormatPr baseColWidth="10" defaultRowHeight="15" x14ac:dyDescent="0.25"/>
  <cols>
    <col min="1" max="1" width="25.42578125" customWidth="1"/>
    <col min="13" max="13" width="14.7109375" customWidth="1"/>
    <col min="15" max="15" width="31" customWidth="1"/>
    <col min="16" max="16" width="18.5703125" customWidth="1"/>
    <col min="17" max="17" width="18.85546875" customWidth="1"/>
  </cols>
  <sheetData>
    <row r="1" spans="1:16" ht="18.75" x14ac:dyDescent="0.3">
      <c r="A1" s="1" t="s">
        <v>22</v>
      </c>
      <c r="B1" s="2"/>
      <c r="C1" s="2"/>
      <c r="D1" s="2"/>
      <c r="E1" s="2"/>
      <c r="F1" s="2"/>
      <c r="G1" s="2"/>
      <c r="H1" s="2"/>
      <c r="I1" s="2"/>
    </row>
    <row r="2" spans="1:16" x14ac:dyDescent="0.25">
      <c r="A2" s="3"/>
      <c r="B2" s="4"/>
      <c r="C2" s="4"/>
      <c r="D2" s="5"/>
      <c r="E2" s="6"/>
      <c r="F2" s="6"/>
      <c r="G2" s="5"/>
      <c r="H2" s="5"/>
      <c r="I2" s="5"/>
      <c r="N2" s="72"/>
    </row>
    <row r="3" spans="1:16" ht="15" customHeight="1" x14ac:dyDescent="0.25">
      <c r="A3" s="67"/>
      <c r="B3" s="7" t="s">
        <v>0</v>
      </c>
      <c r="C3" s="8"/>
      <c r="D3" s="9"/>
      <c r="E3" s="7" t="s">
        <v>1</v>
      </c>
      <c r="F3" s="8"/>
      <c r="G3" s="8"/>
      <c r="H3" s="8"/>
      <c r="I3" s="9"/>
    </row>
    <row r="4" spans="1:16" ht="30" x14ac:dyDescent="0.25">
      <c r="A4" s="68"/>
      <c r="B4" s="10" t="s">
        <v>2</v>
      </c>
      <c r="C4" s="11" t="s">
        <v>3</v>
      </c>
      <c r="D4" s="64" t="s">
        <v>4</v>
      </c>
      <c r="E4" s="12" t="s">
        <v>5</v>
      </c>
      <c r="F4" s="13" t="s">
        <v>6</v>
      </c>
      <c r="G4" s="14" t="s">
        <v>7</v>
      </c>
      <c r="H4" s="14" t="s">
        <v>3</v>
      </c>
      <c r="I4" s="15" t="s">
        <v>4</v>
      </c>
    </row>
    <row r="5" spans="1:16" x14ac:dyDescent="0.25">
      <c r="A5" s="69" t="s">
        <v>8</v>
      </c>
      <c r="B5" s="16">
        <v>21000</v>
      </c>
      <c r="C5" s="17">
        <f>B5/B10</f>
        <v>0.6</v>
      </c>
      <c r="D5" s="65">
        <f>B5/B12</f>
        <v>0.54000012342859971</v>
      </c>
      <c r="E5" s="18"/>
      <c r="F5" s="19"/>
      <c r="G5" s="20">
        <f>B5</f>
        <v>21000</v>
      </c>
      <c r="H5" s="21">
        <f>G5/$G$10</f>
        <v>0.48</v>
      </c>
      <c r="I5" s="22">
        <f>G5/G12</f>
        <v>0.44081640878207046</v>
      </c>
      <c r="P5" s="61"/>
    </row>
    <row r="6" spans="1:16" x14ac:dyDescent="0.25">
      <c r="A6" s="47" t="s">
        <v>9</v>
      </c>
      <c r="B6" s="23">
        <v>7000</v>
      </c>
      <c r="C6" s="24">
        <f>B6/B10</f>
        <v>0.2</v>
      </c>
      <c r="D6" s="22">
        <f>B6/B12</f>
        <v>0.18000004114286655</v>
      </c>
      <c r="E6" s="18"/>
      <c r="F6" s="20"/>
      <c r="G6" s="20">
        <f>B6</f>
        <v>7000</v>
      </c>
      <c r="H6" s="21">
        <f>G6/$G$10</f>
        <v>0.16</v>
      </c>
      <c r="I6" s="22">
        <f>G6/G12</f>
        <v>0.14693880292735681</v>
      </c>
    </row>
    <row r="7" spans="1:16" x14ac:dyDescent="0.25">
      <c r="A7" s="47" t="s">
        <v>10</v>
      </c>
      <c r="B7" s="23">
        <v>7000</v>
      </c>
      <c r="C7" s="24">
        <f>B7/B10</f>
        <v>0.2</v>
      </c>
      <c r="D7" s="22">
        <f>B7/B12</f>
        <v>0.18000004114286655</v>
      </c>
      <c r="E7" s="18"/>
      <c r="F7" s="20"/>
      <c r="G7" s="20">
        <f>B7</f>
        <v>7000</v>
      </c>
      <c r="H7" s="21">
        <f>G7/$G$10</f>
        <v>0.16</v>
      </c>
      <c r="I7" s="22">
        <f>G7/G12</f>
        <v>0.14693880292735681</v>
      </c>
    </row>
    <row r="8" spans="1:16" x14ac:dyDescent="0.25">
      <c r="A8" s="47" t="s">
        <v>11</v>
      </c>
      <c r="B8" s="23"/>
      <c r="C8" s="24"/>
      <c r="D8" s="22"/>
      <c r="E8" s="25">
        <v>300000</v>
      </c>
      <c r="F8" s="20">
        <f>(E8/G15)</f>
        <v>5250</v>
      </c>
      <c r="G8" s="20">
        <f>F8</f>
        <v>5250</v>
      </c>
      <c r="H8" s="21">
        <f>G8/$G$10</f>
        <v>0.12</v>
      </c>
      <c r="I8" s="22">
        <f>G8/G12</f>
        <v>0.11020410219551761</v>
      </c>
    </row>
    <row r="9" spans="1:16" x14ac:dyDescent="0.25">
      <c r="A9" s="54" t="s">
        <v>12</v>
      </c>
      <c r="B9" s="23"/>
      <c r="C9" s="24"/>
      <c r="D9" s="22"/>
      <c r="E9" s="26">
        <v>200000</v>
      </c>
      <c r="F9" s="27">
        <f>(E9/G15)</f>
        <v>3500</v>
      </c>
      <c r="G9" s="27">
        <f>F9</f>
        <v>3500</v>
      </c>
      <c r="H9" s="28">
        <f>G9/$G$10</f>
        <v>0.08</v>
      </c>
      <c r="I9" s="29">
        <f>G9/G12</f>
        <v>7.3469401463678405E-2</v>
      </c>
      <c r="O9" s="72"/>
    </row>
    <row r="10" spans="1:16" s="70" customFormat="1" x14ac:dyDescent="0.25">
      <c r="A10" s="47" t="s">
        <v>13</v>
      </c>
      <c r="B10" s="16">
        <f>SUM(B5:B7)</f>
        <v>35000</v>
      </c>
      <c r="C10" s="17">
        <f>SUM(C5:C7)</f>
        <v>1</v>
      </c>
      <c r="D10" s="65">
        <f>SUM(D5:D9)</f>
        <v>0.90000020571433281</v>
      </c>
      <c r="E10" s="25"/>
      <c r="F10" s="20">
        <f>SUM(F5:F9)</f>
        <v>8750</v>
      </c>
      <c r="G10" s="20">
        <f>SUM(G5:G9)</f>
        <v>43750</v>
      </c>
      <c r="H10" s="21">
        <f>SUM(H5:H9)</f>
        <v>1</v>
      </c>
      <c r="I10" s="22">
        <f>SUM(I5:I9)</f>
        <v>0.91836751829598007</v>
      </c>
      <c r="O10" s="73"/>
    </row>
    <row r="11" spans="1:16" x14ac:dyDescent="0.25">
      <c r="A11" s="63" t="s">
        <v>14</v>
      </c>
      <c r="B11" s="30">
        <v>3888.88</v>
      </c>
      <c r="C11" s="31"/>
      <c r="D11" s="66">
        <f>B11/B12</f>
        <v>9.9999794285667271E-2</v>
      </c>
      <c r="E11" s="32"/>
      <c r="F11" s="33"/>
      <c r="G11" s="34">
        <f>B11</f>
        <v>3888.88</v>
      </c>
      <c r="H11" s="35"/>
      <c r="I11" s="36">
        <f>G11/G12</f>
        <v>8.1632481704019919E-2</v>
      </c>
    </row>
    <row r="12" spans="1:16" s="70" customFormat="1" x14ac:dyDescent="0.25">
      <c r="A12" s="37" t="s">
        <v>15</v>
      </c>
      <c r="B12" s="38">
        <f t="shared" ref="B12:H12" si="0">SUM(B10:B11)</f>
        <v>38888.879999999997</v>
      </c>
      <c r="C12" s="39">
        <f t="shared" si="0"/>
        <v>1</v>
      </c>
      <c r="D12" s="71">
        <f>SUM(D10:D11)</f>
        <v>1</v>
      </c>
      <c r="E12" s="40"/>
      <c r="F12" s="41">
        <f t="shared" si="0"/>
        <v>8750</v>
      </c>
      <c r="G12" s="41">
        <f t="shared" si="0"/>
        <v>47638.879999999997</v>
      </c>
      <c r="H12" s="42">
        <f t="shared" si="0"/>
        <v>1</v>
      </c>
      <c r="I12" s="29">
        <f>SUM(I10,I11)</f>
        <v>1</v>
      </c>
    </row>
    <row r="13" spans="1:16" x14ac:dyDescent="0.25">
      <c r="A13" s="5"/>
      <c r="B13" s="43"/>
      <c r="C13" s="43"/>
      <c r="D13" s="44"/>
      <c r="E13" s="23"/>
      <c r="F13" s="20"/>
      <c r="G13" s="45"/>
      <c r="H13" s="20"/>
      <c r="I13" s="46"/>
    </row>
    <row r="14" spans="1:16" x14ac:dyDescent="0.25">
      <c r="A14" s="5"/>
      <c r="B14" s="43"/>
      <c r="C14" s="43"/>
      <c r="D14" s="43"/>
      <c r="E14" s="47" t="s">
        <v>16</v>
      </c>
      <c r="F14" s="50"/>
      <c r="G14" s="51">
        <f>2000000</f>
        <v>2000000</v>
      </c>
      <c r="H14" s="48"/>
      <c r="I14" s="49"/>
    </row>
    <row r="15" spans="1:16" ht="17.25" x14ac:dyDescent="0.25">
      <c r="A15" s="5"/>
      <c r="B15" s="43"/>
      <c r="C15" s="43"/>
      <c r="D15" s="5"/>
      <c r="E15" s="47" t="s">
        <v>18</v>
      </c>
      <c r="F15" s="52"/>
      <c r="G15" s="53">
        <f>J20</f>
        <v>57.142857142857146</v>
      </c>
      <c r="H15" s="48"/>
      <c r="I15" s="49"/>
    </row>
    <row r="16" spans="1:16" x14ac:dyDescent="0.25">
      <c r="A16" s="5"/>
      <c r="B16" s="43"/>
      <c r="C16" s="43"/>
      <c r="D16" s="5"/>
      <c r="E16" s="54" t="s">
        <v>17</v>
      </c>
      <c r="F16" s="55"/>
      <c r="G16" s="56">
        <f>SUM(E8,E9)</f>
        <v>500000</v>
      </c>
      <c r="H16" s="57"/>
      <c r="I16" s="58"/>
    </row>
    <row r="18" spans="5:16" ht="17.25" x14ac:dyDescent="0.25">
      <c r="E18" s="59" t="s">
        <v>19</v>
      </c>
    </row>
    <row r="19" spans="5:16" x14ac:dyDescent="0.25">
      <c r="E19" s="60" t="s">
        <v>23</v>
      </c>
    </row>
    <row r="20" spans="5:16" x14ac:dyDescent="0.25">
      <c r="E20" s="59" t="s">
        <v>20</v>
      </c>
      <c r="F20" s="59"/>
      <c r="G20" s="59"/>
      <c r="H20" s="59"/>
      <c r="I20" s="59"/>
      <c r="J20" s="62">
        <f>G14/B10</f>
        <v>57.142857142857146</v>
      </c>
    </row>
    <row r="21" spans="5:16" x14ac:dyDescent="0.25">
      <c r="E21" s="59" t="s">
        <v>21</v>
      </c>
      <c r="F21" s="59"/>
      <c r="G21" s="59"/>
      <c r="H21" s="59"/>
      <c r="I21" s="59"/>
      <c r="J21" s="62">
        <f>G14/B12</f>
        <v>51.42858318367616</v>
      </c>
      <c r="P21" s="61"/>
    </row>
    <row r="22" spans="5:16" x14ac:dyDescent="0.25">
      <c r="P22" s="72"/>
    </row>
    <row r="23" spans="5:16" x14ac:dyDescent="0.25">
      <c r="P23" s="75"/>
    </row>
    <row r="25" spans="5:16" x14ac:dyDescent="0.25">
      <c r="P25" s="72"/>
    </row>
    <row r="26" spans="5:16" x14ac:dyDescent="0.25">
      <c r="O26" s="72"/>
      <c r="P26" s="75"/>
    </row>
    <row r="27" spans="5:16" x14ac:dyDescent="0.25">
      <c r="O27" s="70"/>
      <c r="P27" s="61"/>
    </row>
    <row r="29" spans="5:16" x14ac:dyDescent="0.25">
      <c r="O29" s="73"/>
      <c r="P29" s="74"/>
    </row>
  </sheetData>
  <mergeCells count="2">
    <mergeCell ref="B3:D3"/>
    <mergeCell ref="E3:I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Herbst Kinsky Rechtsanwälte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2020-04-07T09:36:12Z</dcterms:created>
  <dcterms:modified xsi:type="dcterms:W3CDTF">2020-04-07T13:03:52Z</dcterms:modified>
</cp:coreProperties>
</file>